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er\Desktop\"/>
    </mc:Choice>
  </mc:AlternateContent>
  <bookViews>
    <workbookView xWindow="0" yWindow="0" windowWidth="20490" windowHeight="765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62913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<sst xmlns="http://schemas.openxmlformats.org/spreadsheetml/2006/main" count="2268" uniqueCount="2197">
  <si>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</si>
  <si>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</si>
  <si>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</si>
  <si>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</si>
  <si>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</si>
  <si>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</si>
  <si>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</si>
  <si>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</si>
  <si>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</si>
  <si>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</si>
  <si>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</si>
  <si>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</si>
  <si>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</si>
  <si>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</si>
  <si>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</si>
  <si>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</si>
  <si>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</si>
  <si>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</si>
  <si>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</si>
  <si>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</si>
  <si>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</si>
  <si>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</si>
  <si>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</si>
  <si>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</si>
  <si>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</si>
  <si>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</si>
  <si>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</si>
  <si>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</si>
  <si>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</si>
  <si>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</si>
  <si>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</si>
  <si>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</si>
  <si>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</si>
  <si>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</si>
  <si>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</si>
  <si>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</si>
  <si>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</si>
  <si>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</si>
  <si>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</si>
  <si>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</si>
  <si>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</si>
  <si>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</si>
  <si>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</si>
  <si>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</si>
  <si>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</si>
  <si>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</si>
  <si>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</si>
  <si>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</si>
  <si>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</si>
  <si>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</si>
  <si>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</si>
  <si>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</si>
  <si>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</si>
  <si>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</si>
  <si>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</si>
  <si>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</si>
  <si>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</si>
  <si>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</si>
  <si>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</si>
  <si>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</si>
  <si>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</si>
  <si>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</si>
  <si>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</si>
  <si>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</si>
  <si>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</si>
  <si>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</si>
  <si>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</si>
  <si>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</si>
  <si>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</si>
  <si>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</si>
  <si>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</si>
  <si>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</si>
  <si>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</si>
  <si>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</si>
  <si>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</si>
  <si>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</si>
  <si>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</si>
  <si>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</si>
  <si>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</si>
  <si>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</si>
  <si>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</si>
  <si>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</si>
  <si>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</si>
  <si>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</si>
  <si>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</si>
  <si>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</si>
  <si>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</si>
  <si>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</si>
  <si>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</si>
  <si>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</si>
  <si>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</si>
  <si>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</si>
  <si>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</si>
  <si>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</si>
  <si>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</si>
  <si>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</si>
  <si>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</si>
  <si>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</si>
  <si>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</si>
  <si>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</si>
  <si>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</si>
  <si>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</si>
  <si>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</si>
  <si>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</si>
  <si>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</si>
  <si>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</si>
  <si>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</si>
  <si>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</si>
  <si>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</si>
  <si>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</si>
  <si>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</si>
  <si>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</si>
  <si>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</si>
  <si>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</si>
  <si>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</si>
  <si>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</si>
  <si>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</si>
  <si>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</si>
  <si>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</si>
  <si>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</si>
  <si>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</si>
  <si>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</si>
  <si>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</si>
  <si>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</si>
  <si>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</si>
  <si>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</si>
  <si>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</si>
  <si>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</si>
  <si>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</si>
  <si>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</si>
  <si>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</si>
  <si>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</si>
  <si>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</si>
  <si>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</si>
  <si>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</si>
  <si>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</si>
  <si>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</si>
  <si>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</si>
  <si>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</si>
  <si>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</si>
  <si>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</si>
  <si>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</si>
  <si>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</si>
  <si>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</si>
  <si>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</si>
  <si>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</si>
  <si>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</si>
  <si>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</si>
  <si>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</si>
  <si>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</si>
  <si>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</si>
  <si>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</si>
  <si>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</si>
  <si>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</si>
  <si>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</si>
  <si>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</si>
  <si>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</si>
  <si>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</si>
  <si>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</si>
  <si>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</si>
  <si>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</si>
  <si>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</si>
  <si>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</si>
  <si>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</si>
  <si>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</si>
  <si>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</si>
  <si>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</si>
  <si>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</si>
  <si>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</si>
  <si>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</si>
  <si>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</si>
  <si>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</si>
  <si>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</si>
  <si>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</si>
  <si>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</si>
  <si>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</si>
  <si>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</si>
  <si>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</si>
  <si>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</si>
  <si>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</si>
  <si>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</si>
  <si>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</si>
  <si>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</si>
  <si>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</si>
  <si>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</si>
  <si>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</si>
  <si>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</si>
  <si>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</si>
  <si>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</si>
  <si>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</si>
  <si>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</si>
  <si>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</si>
  <si>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</si>
  <si>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</si>
  <si>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</si>
  <si>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</si>
  <si>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</si>
  <si>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</si>
  <si>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</si>
  <si>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</si>
  <si>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</si>
  <si>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</si>
  <si>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</si>
  <si>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</si>
  <si>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</si>
  <si>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</si>
  <si>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</si>
  <si>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</si>
  <si>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</si>
  <si>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</si>
  <si>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</si>
  <si>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</si>
  <si>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</si>
  <si>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</si>
  <si>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</si>
  <si>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</si>
  <si>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</si>
  <si>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</si>
  <si>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</si>
  <si>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</si>
  <si>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</si>
  <si>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</si>
  <si>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</si>
  <si>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</si>
  <si>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</si>
  <si>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</si>
  <si>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</si>
  <si>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</si>
  <si>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</si>
  <si>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</si>
  <si>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</si>
  <si>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</si>
  <si>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</si>
  <si>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</si>
  <si>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</si>
  <si>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</si>
  <si>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</si>
  <si>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</si>
  <si>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</si>
  <si>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</si>
  <si>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</si>
  <si>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</si>
  <si>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</si>
  <si>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</si>
  <si>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</si>
  <si>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</si>
  <si>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</si>
  <si>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</si>
  <si>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</si>
  <si>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</si>
  <si>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</si>
  <si>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</si>
  <si>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</si>
  <si>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</si>
  <si>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</si>
  <si>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</si>
  <si>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</si>
  <si>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</si>
  <si>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</si>
  <si>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</si>
  <si>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</si>
  <si>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</si>
  <si>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</si>
  <si>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</si>
  <si>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</si>
  <si>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</si>
  <si>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</si>
  <si>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</si>
  <si>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</si>
  <si>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</si>
  <si>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</si>
  <si>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</si>
  <si>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</si>
  <si>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</si>
  <si>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</si>
  <si>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</si>
  <si>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</si>
  <si>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</si>
  <si>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</si>
  <si>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</si>
  <si>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</si>
  <si>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</si>
  <si>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</si>
  <si>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</si>
  <si>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</si>
  <si>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</si>
  <si>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</si>
  <si>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</si>
  <si>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</si>
  <si>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</si>
  <si>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</si>
  <si>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</si>
  <si>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</si>
  <si>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</si>
  <si>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</si>
  <si>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</si>
  <si>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</si>
  <si>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</si>
  <si>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</si>
  <si>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</si>
  <si>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</si>
  <si>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</si>
  <si>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</si>
  <si>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</si>
  <si>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</si>
  <si>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</si>
  <si>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</si>
  <si>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</si>
  <si>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</si>
  <si>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</si>
  <si>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</si>
  <si>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</si>
  <si>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</si>
  <si>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</si>
  <si>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</si>
  <si>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</si>
  <si>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</si>
  <si>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</si>
  <si>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</si>
  <si>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</si>
  <si>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</si>
  <si>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</si>
  <si>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</si>
  <si>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</si>
  <si>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</si>
  <si>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</si>
  <si>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</si>
  <si>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</si>
  <si>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</si>
  <si>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</si>
  <si>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</si>
  <si>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</si>
  <si>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</si>
  <si>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</si>
  <si>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</si>
  <si>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</si>
  <si>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</si>
  <si>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</si>
  <si>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</si>
  <si>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</si>
  <si>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</si>
  <si>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</si>
  <si>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</si>
  <si>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</si>
  <si>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</si>
  <si>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</si>
  <si>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</si>
  <si>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</si>
  <si>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</si>
  <si>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</si>
  <si>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</si>
  <si>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</si>
  <si>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</si>
  <si>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</si>
  <si>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</si>
  <si>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</si>
  <si>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</si>
  <si>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</si>
  <si>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</si>
  <si>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</si>
  <si>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</si>
  <si>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</si>
  <si>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</si>
  <si>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</si>
  <si>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</si>
  <si>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</si>
  <si>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</si>
  <si>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</si>
  <si>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</si>
  <si>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</si>
  <si>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</si>
  <si>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</si>
  <si>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</si>
  <si>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</si>
  <si>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</si>
  <si>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</si>
  <si>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</si>
  <si>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</si>
  <si>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</si>
  <si>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</si>
  <si>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</si>
  <si>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</si>
  <si>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</si>
  <si>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</si>
  <si>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</si>
  <si>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</si>
  <si>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</si>
  <si>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</si>
  <si>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</si>
  <si>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</si>
  <si>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</si>
  <si>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</si>
  <si>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</si>
  <si>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</si>
  <si>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</si>
  <si>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</si>
  <si>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</si>
  <si>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</si>
  <si>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</si>
  <si>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</si>
  <si>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</si>
  <si>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</si>
  <si>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</si>
  <si>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</si>
  <si>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</si>
  <si>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</si>
  <si>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</si>
  <si>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</si>
  <si>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</si>
  <si>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</si>
  <si>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</si>
  <si>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</si>
  <si>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</si>
  <si>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</si>
  <si>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</si>
  <si>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</si>
  <si>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</si>
  <si>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</si>
  <si>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</si>
  <si>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</si>
  <si>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</si>
  <si>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</si>
  <si>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</si>
  <si>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</si>
  <si>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</si>
  <si>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</si>
  <si>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</si>
  <si>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</si>
  <si>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</si>
  <si>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</si>
  <si>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</si>
  <si>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</si>
  <si>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</si>
  <si>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</si>
  <si>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</si>
  <si>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</si>
  <si>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</si>
  <si>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</si>
  <si>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</si>
  <si>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</si>
  <si>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</si>
  <si>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</si>
  <si>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</si>
  <si>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</si>
  <si>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</si>
  <si>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</si>
  <si>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</si>
  <si>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</si>
  <si>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</si>
  <si>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</si>
  <si>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</si>
  <si>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</si>
  <si>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</si>
  <si>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</si>
  <si>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</si>
  <si>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</si>
  <si>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</si>
  <si>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</si>
  <si>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</si>
  <si>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</si>
  <si>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</si>
  <si>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</si>
  <si>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</si>
  <si>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</si>
  <si>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</si>
  <si>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</si>
  <si>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</si>
  <si>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</si>
  <si>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</si>
  <si>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</si>
  <si>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</si>
  <si>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</si>
  <si>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</si>
  <si>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</si>
  <si>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</si>
  <si>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</si>
  <si>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</si>
  <si>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</si>
  <si>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</si>
  <si>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</si>
  <si>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</si>
  <si>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</si>
  <si>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</si>
  <si>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</si>
  <si>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</si>
  <si>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</si>
  <si>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</si>
  <si>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</si>
  <si>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</si>
  <si>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</si>
  <si>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</si>
  <si>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</si>
  <si>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</si>
  <si>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</si>
  <si>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</si>
  <si>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</si>
  <si>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</si>
  <si>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</si>
  <si>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</si>
  <si>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</si>
  <si>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</si>
  <si>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</si>
  <si>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</si>
  <si>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</si>
  <si>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</si>
  <si>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</si>
  <si>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</si>
  <si>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</si>
  <si>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</si>
  <si>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</si>
  <si>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</si>
  <si>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</si>
  <si>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</si>
  <si>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</si>
  <si>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</si>
  <si>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</si>
  <si>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</si>
  <si>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</si>
  <si>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</si>
  <si>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</si>
  <si>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</si>
  <si>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</si>
  <si>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</si>
  <si>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</si>
  <si>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</si>
  <si>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</si>
  <si>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</si>
  <si>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</si>
  <si>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</si>
  <si>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</si>
  <si>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</si>
  <si>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</si>
  <si>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</si>
  <si>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</si>
  <si>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</si>
  <si>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</si>
  <si>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</si>
  <si>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</si>
  <si>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</si>
  <si>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</si>
  <si>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</si>
  <si>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</si>
  <si>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</si>
  <si>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</si>
  <si>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</si>
  <si>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</si>
  <si>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</si>
  <si>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</si>
  <si>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</si>
  <si>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</si>
  <si>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</si>
  <si>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</si>
  <si>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</si>
  <si>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</si>
  <si>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</si>
  <si>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</si>
  <si>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</si>
  <si>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</si>
  <si>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</si>
  <si>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</si>
  <si>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</si>
  <si>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</si>
  <si>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</si>
  <si>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</si>
  <si>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</si>
  <si>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</si>
  <si>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</si>
  <si>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</si>
  <si>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</si>
  <si>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</si>
  <si>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</si>
  <si>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</si>
  <si>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</si>
  <si>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</si>
  <si>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</si>
  <si>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</si>
  <si>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</si>
  <si>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</si>
  <si>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</si>
  <si>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</si>
  <si>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</si>
  <si>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</si>
  <si>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</si>
  <si>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</si>
  <si>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</si>
  <si>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</si>
  <si>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</si>
  <si>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</si>
  <si>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</si>
  <si>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</si>
  <si>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</si>
  <si>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</si>
  <si>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</si>
  <si>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</si>
  <si>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</si>
  <si>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</si>
  <si>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</si>
  <si>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</si>
  <si>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</si>
  <si>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</si>
  <si>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</si>
  <si>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</si>
  <si>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</si>
  <si>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</si>
  <si>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</si>
  <si>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</si>
  <si>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</si>
  <si>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</si>
  <si>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</si>
  <si>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</si>
  <si>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</si>
  <si>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</si>
  <si>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</si>
  <si>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</si>
  <si>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</si>
  <si>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</si>
  <si>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</si>
  <si>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</si>
  <si>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</si>
  <si>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</si>
  <si>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</si>
  <si>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</si>
  <si>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</si>
  <si>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</si>
  <si>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</si>
  <si>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</si>
  <si>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</si>
  <si>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</si>
  <si>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</si>
  <si>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</si>
  <si>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</si>
  <si>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</si>
  <si>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</si>
  <si>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</si>
  <si>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</si>
  <si>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</si>
  <si>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</si>
  <si>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</si>
  <si>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</si>
  <si>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</si>
  <si>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</si>
  <si>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</si>
  <si>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</si>
  <si>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</si>
  <si>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</si>
  <si>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</si>
  <si>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</si>
  <si>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</si>
  <si>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</si>
  <si>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</si>
  <si>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</si>
  <si>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</si>
  <si>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</si>
  <si>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</si>
  <si>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</si>
  <si>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</si>
  <si>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</si>
  <si>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</si>
  <si>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</si>
  <si>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</si>
  <si>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</si>
  <si>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</si>
  <si>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</si>
  <si>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</si>
  <si>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</si>
  <si>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</si>
  <si>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</si>
  <si>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</si>
  <si>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</si>
  <si>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</si>
  <si>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</si>
  <si>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</si>
  <si>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</si>
  <si>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</si>
  <si>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</si>
  <si>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</si>
  <si>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</si>
  <si>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</si>
  <si>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</si>
  <si>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</si>
  <si>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</si>
  <si>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</si>
  <si>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</si>
  <si>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</si>
  <si>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</si>
  <si>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</si>
  <si>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</si>
  <si>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</si>
  <si>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</si>
  <si>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</si>
  <si>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</si>
  <si>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</si>
  <si>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</si>
  <si>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</si>
  <si>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</si>
  <si>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</si>
  <si>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</si>
  <si>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</si>
  <si>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</si>
  <si>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</si>
  <si>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</si>
  <si>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</si>
  <si>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</si>
  <si>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</si>
  <si>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</si>
  <si>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</si>
  <si>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</si>
  <si>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</si>
  <si>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</si>
  <si>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</si>
  <si>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</si>
  <si>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</si>
  <si>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</si>
  <si>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</si>
  <si>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</si>
  <si>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</si>
  <si>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</si>
  <si>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</si>
  <si>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</si>
  <si>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</si>
  <si>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</si>
  <si>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</si>
  <si>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</si>
  <si>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</si>
  <si>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</si>
  <si>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</si>
  <si>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</si>
  <si>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</si>
  <si>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</si>
  <si>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</si>
  <si>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</si>
  <si>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</si>
  <si>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</si>
  <si>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</si>
  <si>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</si>
  <si>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</si>
  <si>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</si>
  <si>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</si>
  <si>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</si>
  <si>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</si>
  <si>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</si>
  <si>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</si>
  <si>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</si>
  <si>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</si>
  <si>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</si>
  <si>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</si>
  <si>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</si>
  <si>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</si>
  <si>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</si>
  <si>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</si>
  <si>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</si>
  <si>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</si>
  <si>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</si>
  <si>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</si>
  <si>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</si>
  <si>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</si>
  <si>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</si>
  <si>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</si>
  <si>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</si>
  <si>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</si>
  <si>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</si>
  <si>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</si>
  <si>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</si>
  <si>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</si>
  <si>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</si>
  <si>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</si>
  <si>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</si>
  <si>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</si>
  <si>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</si>
  <si>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</si>
  <si>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</si>
  <si>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</si>
  <si>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</si>
  <si>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</si>
  <si>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</si>
  <si>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</si>
  <si>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</si>
  <si>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</si>
  <si>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</si>
  <si>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</si>
  <si>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</si>
  <si>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</si>
  <si>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</si>
  <si>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</si>
  <si>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</si>
  <si>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</si>
  <si>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</si>
  <si>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</si>
  <si>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</si>
  <si>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</si>
  <si>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</si>
  <si>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</si>
  <si>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</si>
  <si>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</si>
  <si>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</si>
  <si>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</si>
  <si>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</si>
  <si>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</si>
  <si>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</si>
  <si>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</si>
  <si>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</si>
  <si>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</si>
  <si>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</si>
  <si>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</si>
  <si>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</si>
  <si>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</si>
  <si>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</si>
  <si>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</si>
  <si>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</si>
  <si>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</si>
  <si>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</si>
  <si>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</si>
  <si>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</si>
  <si>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</si>
  <si>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</si>
  <si>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</si>
  <si>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</si>
  <si>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</si>
  <si>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</si>
  <si>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</si>
  <si>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</si>
  <si>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</si>
  <si>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</si>
  <si>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</si>
  <si>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</si>
  <si>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</si>
  <si>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</si>
  <si>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</si>
  <si>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</si>
  <si>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</si>
  <si>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</si>
  <si>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</si>
  <si>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</si>
  <si>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</si>
  <si>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</si>
  <si>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</si>
  <si>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</si>
  <si>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</si>
  <si>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</si>
  <si>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</si>
  <si>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</si>
  <si>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</si>
  <si>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</si>
  <si>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</si>
  <si>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</si>
  <si>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</si>
  <si>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</si>
  <si>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</si>
  <si>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</si>
  <si>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</si>
  <si>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</si>
  <si>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</si>
  <si>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</si>
  <si>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</si>
  <si>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</si>
  <si>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</si>
  <si>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</si>
  <si>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</si>
  <si>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</si>
  <si>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</si>
  <si>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</si>
  <si>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</si>
  <si>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</si>
  <si>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</si>
  <si>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</si>
  <si>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</si>
  <si>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</si>
  <si>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</si>
  <si>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</si>
  <si>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</si>
  <si>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</si>
  <si>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</si>
  <si>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</si>
  <si>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</si>
  <si>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</si>
  <si>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</si>
  <si>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</si>
  <si>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</si>
  <si>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</si>
  <si>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</si>
  <si>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</si>
  <si>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</si>
  <si>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</si>
  <si>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</si>
  <si>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</si>
  <si>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</si>
  <si>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</si>
  <si>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</si>
  <si>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</si>
  <si>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</si>
  <si>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</si>
  <si>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</si>
  <si>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</si>
  <si>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</si>
  <si>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</si>
  <si>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</si>
  <si>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</si>
  <si>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</si>
  <si>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</si>
  <si>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</si>
  <si>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</si>
  <si>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</si>
  <si>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</si>
  <si>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</si>
  <si>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</si>
  <si>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</si>
  <si>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</si>
  <si>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</si>
  <si>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</si>
  <si>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</si>
  <si>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</si>
  <si>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</si>
  <si>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</si>
  <si>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</si>
  <si>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</si>
  <si>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</si>
  <si>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</si>
  <si>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</si>
  <si>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</si>
  <si>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</si>
  <si>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</si>
  <si>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</si>
  <si>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</si>
  <si>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</si>
  <si>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</si>
  <si>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</si>
  <si>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</si>
  <si>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</si>
  <si>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</si>
  <si>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</si>
  <si>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</si>
  <si>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</si>
  <si>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</si>
  <si>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</si>
  <si>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</si>
  <si>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</si>
  <si>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</si>
  <si>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</si>
  <si>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</si>
  <si>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</si>
  <si>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</si>
  <si>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</si>
  <si>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</si>
  <si>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</si>
  <si>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</si>
  <si>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</si>
  <si>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</si>
  <si>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</si>
  <si>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</si>
  <si>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</si>
  <si>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</si>
  <si>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</si>
  <si>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</si>
  <si>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</si>
  <si>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</si>
  <si>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</si>
  <si>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</si>
  <si>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</si>
  <si>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</si>
  <si>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</si>
  <si>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</si>
  <si>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</si>
  <si>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</si>
  <si>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</si>
  <si>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</si>
  <si>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</si>
  <si>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</si>
  <si>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</si>
  <si>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</si>
  <si>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</si>
  <si>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</si>
  <si>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</si>
  <si>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</si>
  <si>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</si>
  <si>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</si>
  <si>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</si>
  <si>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</si>
  <si>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</si>
  <si>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</si>
  <si>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</si>
  <si>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</si>
  <si>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</si>
  <si>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</si>
  <si>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</si>
  <si>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</si>
  <si>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</si>
  <si>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</si>
  <si>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</si>
  <si>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</si>
  <si>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</si>
  <si>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</si>
  <si>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</si>
  <si>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</si>
  <si>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</si>
  <si>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</si>
  <si>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</si>
  <si>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</si>
  <si>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</si>
  <si>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</si>
  <si>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</si>
  <si>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</si>
  <si>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</si>
  <si>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</si>
  <si>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</si>
  <si>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</si>
  <si>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</si>
  <si>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</si>
  <si>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</si>
  <si>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</si>
  <si>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</si>
  <si>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</si>
  <si>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</si>
  <si>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</si>
  <si>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</si>
  <si>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</si>
  <si>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</si>
  <si>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</si>
  <si>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</si>
  <si>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</si>
  <si>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</si>
  <si>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</si>
  <si>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</si>
  <si>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</si>
  <si>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</si>
  <si>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</si>
  <si>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</si>
  <si>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</si>
  <si>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</si>
  <si>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</si>
  <si>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</si>
  <si>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</si>
  <si>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</si>
  <si>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</si>
  <si>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</si>
  <si>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</si>
  <si>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</si>
  <si>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</si>
  <si>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</si>
  <si>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</si>
  <si>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</si>
  <si>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</si>
  <si>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</si>
  <si>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</si>
  <si>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</si>
  <si>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</si>
  <si>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</si>
  <si>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</si>
  <si>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</si>
  <si>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</si>
  <si>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</si>
  <si>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</si>
  <si>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</si>
  <si>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</si>
  <si>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</si>
  <si>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</si>
  <si>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</si>
  <si>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</si>
  <si>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</si>
  <si>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</si>
  <si>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</si>
  <si>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</si>
  <si>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</si>
  <si>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</si>
  <si>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</si>
  <si>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</si>
  <si>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</si>
  <si>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</si>
  <si>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</si>
  <si>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</si>
  <si>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</si>
  <si>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</si>
  <si>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</si>
  <si>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</si>
  <si>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</si>
  <si>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</si>
  <si>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</si>
  <si>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</si>
  <si>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</si>
  <si>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</si>
  <si>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</si>
  <si>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</si>
  <si>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</si>
  <si>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</si>
  <si>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</si>
  <si>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</si>
  <si>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</si>
  <si>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</si>
  <si>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</si>
  <si>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</si>
  <si>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</si>
  <si>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</si>
  <si>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</si>
  <si>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</si>
  <si>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</si>
  <si>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</si>
  <si>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</si>
  <si>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</si>
  <si>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</si>
  <si>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</si>
  <si>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</si>
  <si>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</si>
  <si>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</si>
  <si>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</si>
  <si>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</si>
  <si>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</si>
  <si>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</si>
  <si>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</si>
  <si>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</si>
  <si>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</si>
  <si>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</si>
  <si>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</si>
  <si>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</si>
  <si>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</si>
  <si>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</si>
  <si>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</si>
  <si>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</si>
  <si>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</si>
  <si>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</si>
  <si>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</si>
  <si>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</si>
  <si>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</si>
  <si>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</si>
  <si>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</si>
  <si>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</si>
  <si>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</si>
  <si>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</si>
  <si>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</si>
  <si>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</si>
  <si>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</si>
  <si>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</si>
  <si>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</si>
  <si>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</si>
  <si>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</si>
  <si>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</si>
  <si>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</si>
  <si>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</si>
  <si>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</si>
  <si>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</si>
  <si>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</si>
  <si>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</si>
  <si>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</si>
  <si>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</si>
  <si>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</si>
  <si>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</si>
  <si>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</si>
  <si>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</si>
  <si>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</si>
  <si>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</si>
  <si>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</si>
  <si>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</si>
  <si>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</si>
  <si>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</si>
  <si>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</si>
  <si>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</si>
  <si>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</si>
  <si>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</si>
  <si>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</si>
  <si>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</si>
  <si>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</si>
  <si>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</si>
  <si>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</si>
  <si>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</si>
  <si>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</si>
  <si>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</si>
  <si>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</si>
  <si>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</si>
  <si>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</si>
  <si>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</si>
  <si>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</si>
  <si>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</si>
  <si>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</si>
  <si>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</si>
  <si>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</si>
  <si>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</si>
  <si>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</si>
  <si>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</si>
  <si>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</si>
  <si>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</si>
  <si>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</si>
  <si>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</si>
  <si>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</si>
  <si>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</si>
  <si>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</si>
  <si>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</si>
  <si>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</si>
  <si>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</si>
  <si>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</si>
  <si>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</si>
  <si>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</si>
  <si>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</si>
  <si>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</si>
  <si>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</si>
  <si>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</si>
  <si>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</si>
  <si>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</si>
  <si>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</si>
  <si>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</si>
  <si>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</si>
  <si>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</si>
  <si>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</si>
  <si>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</si>
  <si>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</si>
  <si>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</si>
  <si>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</si>
  <si>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</si>
  <si>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</si>
  <si>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</si>
  <si>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</si>
  <si>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</si>
  <si>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</si>
  <si>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</si>
  <si>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</si>
  <si>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</si>
  <si>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</si>
  <si>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</si>
  <si>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</si>
  <si>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</si>
  <si>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</si>
  <si>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</si>
  <si>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</si>
  <si>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</si>
  <si>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</si>
  <si>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</si>
  <si>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</si>
  <si>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</si>
  <si>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</si>
  <si>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</si>
  <si>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</si>
  <si>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</si>
  <si>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</si>
  <si>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</si>
  <si>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</si>
  <si>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</si>
  <si>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</si>
  <si>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</si>
  <si>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</si>
  <si>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</si>
  <si>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</si>
  <si>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</si>
  <si>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</si>
  <si>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</si>
  <si>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</si>
  <si>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</si>
  <si>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</si>
  <si>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</si>
  <si>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</si>
  <si>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</si>
  <si>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</si>
  <si>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</si>
  <si>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</si>
  <si>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</si>
  <si>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</si>
  <si>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</si>
  <si>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</si>
  <si>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</si>
  <si>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</si>
  <si>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</si>
  <si>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</si>
  <si>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</si>
  <si>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</si>
  <si>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</si>
  <si>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</si>
  <si>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</si>
  <si>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</si>
  <si>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</si>
  <si>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</si>
  <si>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</si>
  <si>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</si>
  <si>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</si>
  <si>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</si>
  <si>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</si>
  <si>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</si>
  <si>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</si>
  <si>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</si>
  <si>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</si>
  <si>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</si>
  <si>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</si>
  <si>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</si>
  <si>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</si>
  <si>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</si>
  <si>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</si>
  <si>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</si>
  <si>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</si>
  <si>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</si>
  <si>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</si>
  <si>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</si>
  <si>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</si>
  <si>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</si>
  <si>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</si>
  <si>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</si>
  <si>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</si>
  <si>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</si>
  <si>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</si>
  <si>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</si>
  <si>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</si>
  <si>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</si>
  <si>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</si>
  <si>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</si>
  <si>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</si>
  <si>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</si>
  <si>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</si>
  <si>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</si>
  <si>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</si>
  <si>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</si>
  <si>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</si>
  <si>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</si>
  <si>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</si>
  <si>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</si>
  <si>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</si>
  <si>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</si>
  <si>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</si>
  <si>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</si>
  <si>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</si>
  <si>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</si>
  <si>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</si>
  <si>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</si>
  <si>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</si>
  <si>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</si>
  <si>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</si>
  <si>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</si>
  <si>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</si>
  <si>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</si>
  <si>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</si>
  <si>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</si>
  <si>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</si>
  <si>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</si>
  <si>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</si>
  <si>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</si>
  <si>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</si>
  <si>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</si>
  <si>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</si>
  <si>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</si>
  <si>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</si>
  <si>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</si>
  <si>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</si>
  <si>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</si>
  <si>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</si>
  <si>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</si>
  <si>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</si>
  <si>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</si>
  <si>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</si>
  <si>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</si>
  <si>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</si>
  <si>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</si>
  <si>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</si>
  <si>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</si>
  <si>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</si>
  <si>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</si>
  <si>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</si>
  <si>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</si>
  <si>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</si>
  <si>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</si>
  <si>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</si>
  <si>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</si>
  <si>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</si>
  <si>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</si>
  <si>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</si>
  <si>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</si>
  <si>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</si>
  <si>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</si>
  <si>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</si>
  <si>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</si>
  <si>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</si>
  <si>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</si>
  <si>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</si>
  <si>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</si>
  <si>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</si>
  <si>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</si>
  <si>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</si>
  <si>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</si>
  <si>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</si>
  <si>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</si>
  <si>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</si>
  <si>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</si>
  <si>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</si>
  <si>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</si>
  <si>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</si>
  <si>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</si>
  <si>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</si>
  <si>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</si>
  <si>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</si>
  <si>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</si>
  <si>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</si>
  <si>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</si>
  <si>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</si>
  <si>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</si>
  <si>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</si>
  <si>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</si>
  <si>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</si>
  <si>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</si>
  <si>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</si>
  <si>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</si>
  <si>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</si>
  <si>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</si>
  <si>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</si>
  <si>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</si>
  <si>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</si>
  <si>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</si>
  <si>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</si>
  <si>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</si>
  <si>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</si>
  <si>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</si>
  <si>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</si>
  <si>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</si>
  <si>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</si>
  <si>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</si>
  <si>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</si>
  <si>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</si>
  <si>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</si>
  <si>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</si>
  <si>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</si>
  <si>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</si>
  <si>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</si>
  <si>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</si>
  <si>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</si>
  <si>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</si>
  <si>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</si>
  <si>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</si>
  <si>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</si>
  <si>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</si>
  <si>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</si>
  <si>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</si>
  <si>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</si>
  <si>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</si>
  <si>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</si>
  <si>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</si>
  <si>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</si>
  <si>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</si>
  <si>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</si>
  <si>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</si>
  <si>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</si>
  <si>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</si>
  <si>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</si>
  <si>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</si>
  <si>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</si>
  <si>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</si>
  <si>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</si>
  <si>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</si>
  <si>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</si>
  <si>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</si>
  <si>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</si>
  <si>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</si>
  <si>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</si>
  <si>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</si>
  <si>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</si>
  <si>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</si>
  <si>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</si>
  <si>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</si>
  <si>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</si>
  <si>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</si>
  <si>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</si>
  <si>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</si>
  <si>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</si>
  <si>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</si>
  <si>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</si>
  <si>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</si>
  <si>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</si>
  <si>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</si>
  <si>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</si>
  <si>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</si>
  <si>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</si>
  <si>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</si>
  <si>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</si>
  <si>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</si>
  <si>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</si>
  <si>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</si>
  <si>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</si>
  <si>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</si>
  <si>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</si>
  <si>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</si>
  <si>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</si>
  <si>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</si>
  <si>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</si>
  <si>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</si>
  <si>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</si>
  <si>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</si>
  <si>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</si>
  <si>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</si>
  <si>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</si>
  <si>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</si>
  <si>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</si>
  <si>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</si>
  <si>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</si>
  <si>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</si>
  <si>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</si>
  <si>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</si>
  <si>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</si>
  <si>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</si>
  <si>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</si>
  <si>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</si>
  <si>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</si>
  <si>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</si>
  <si>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</si>
  <si>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</si>
  <si>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</si>
  <si>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</si>
  <si>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</si>
  <si>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</si>
  <si>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</si>
  <si>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</si>
  <si>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</si>
  <si>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</si>
  <si>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</si>
  <si>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</si>
  <si>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</si>
  <si>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</si>
  <si>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</si>
  <si>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</si>
  <si>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</si>
  <si>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</si>
  <si>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</si>
  <si>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</si>
  <si>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</si>
  <si>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</si>
  <si>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</si>
  <si>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</si>
  <si>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</si>
  <si>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</si>
  <si>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</si>
  <si>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</si>
  <si>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</si>
  <si>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</si>
  <si>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</si>
  <si>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</si>
  <si>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</si>
  <si>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</si>
  <si>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</si>
  <si>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</si>
  <si>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</si>
  <si>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</si>
  <si>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</si>
  <si>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</si>
  <si>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</si>
  <si>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</si>
  <si>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</si>
  <si>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</si>
  <si>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</si>
  <si>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</si>
  <si>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</si>
  <si>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</si>
  <si>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</si>
  <si>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</si>
  <si>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</si>
  <si>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</si>
  <si>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</si>
  <si>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</si>
  <si>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</si>
  <si>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</si>
  <si>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</si>
  <si>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</si>
  <si>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</si>
  <si>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</si>
  <si>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</si>
  <si>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</si>
  <si>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</si>
  <si>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</si>
  <si>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</si>
  <si>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</si>
  <si>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</si>
  <si>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</si>
  <si>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</si>
  <si>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</si>
  <si>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</si>
  <si>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</si>
  <si>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</si>
  <si>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</si>
  <si>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</si>
  <si>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</si>
  <si>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</si>
  <si>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</si>
  <si>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</si>
  <si>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</si>
  <si>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</si>
  <si>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</si>
  <si>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</si>
  <si>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</si>
  <si>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</si>
  <si>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</si>
  <si>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</si>
  <si>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</si>
  <si>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</si>
  <si>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</si>
  <si>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</si>
  <si>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</si>
  <si>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</si>
  <si>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</si>
  <si>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</si>
  <si>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</si>
  <si>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</si>
  <si>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</si>
  <si>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</si>
  <si>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</si>
  <si>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</si>
  <si>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</si>
  <si>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</si>
  <si>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</si>
  <si>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</si>
  <si>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</si>
  <si>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</si>
  <si>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</si>
  <si>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</si>
  <si>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</si>
  <si>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</si>
  <si>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</si>
  <si>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</si>
  <si>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</si>
  <si>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</si>
  <si>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</si>
  <si>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</si>
  <si>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</si>
  <si>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</si>
  <si>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</si>
  <si>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</si>
  <si>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</si>
  <si>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</si>
  <si>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</si>
  <si>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</si>
  <si>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</si>
  <si>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</si>
  <si>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</si>
  <si>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</si>
  <si>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</si>
  <si>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</si>
  <si>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</si>
  <si>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</si>
  <si>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</si>
  <si>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</si>
  <si>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</si>
  <si>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</si>
  <si>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</si>
  <si>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</si>
  <si>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</si>
  <si>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</si>
  <si>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</si>
  <si>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</si>
  <si>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</si>
  <si>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</si>
  <si>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</si>
  <si>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</si>
  <si>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</si>
  <si>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</si>
  <si>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</si>
  <si>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</si>
  <si>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</si>
  <si>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</si>
  <si>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</si>
  <si>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</si>
  <si>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</si>
  <si>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</si>
  <si>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</si>
  <si>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</si>
  <si>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</si>
  <si>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</si>
  <si>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</si>
  <si>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</si>
  <si>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</si>
  <si>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</si>
  <si>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</si>
  <si>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</si>
  <si>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</si>
  <si>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</si>
  <si>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</si>
  <si>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</si>
  <si>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</si>
  <si>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</si>
  <si>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</si>
  <si>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</si>
  <si>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</si>
  <si>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</si>
  <si>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</si>
  <si>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</si>
  <si>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</si>
  <si>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</si>
  <si>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</si>
  <si>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</si>
  <si>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</si>
  <si>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</si>
  <si>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</si>
  <si>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</si>
  <si>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</si>
  <si>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</si>
  <si>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</si>
  <si>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</si>
  <si>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</si>
  <si>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</si>
  <si>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</si>
  <si>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</si>
  <si>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</si>
  <si>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</si>
  <si>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</si>
  <si>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</si>
  <si>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</si>
  <si>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</si>
  <si>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</si>
  <si>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</si>
  <si>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</si>
  <si>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</si>
  <si>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</si>
  <si>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</si>
  <si>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</si>
  <si>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</si>
  <si>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</si>
  <si>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</si>
  <si>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</si>
  <si>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</si>
  <si>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</si>
  <si>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</si>
  <si>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</si>
  <si>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</si>
  <si>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</si>
  <si>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</si>
  <si>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</si>
  <si>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</si>
  <si>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</si>
  <si>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</si>
  <si>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</si>
  <si>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</si>
  <si>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</si>
  <si>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</si>
  <si>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</si>
  <si>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</si>
  <si>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</si>
  <si>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</si>
  <si>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</si>
  <si>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</si>
  <si>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</si>
  <si>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</si>
  <si>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</si>
  <si>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</si>
  <si>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</si>
  <si>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</si>
  <si>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</si>
  <si>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</si>
  <si>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</si>
  <si>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</si>
  <si>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</si>
  <si>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</si>
  <si>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</si>
  <si>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</si>
  <si>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</si>
  <si>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</si>
  <si>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</si>
  <si>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</si>
  <si>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</si>
  <si>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</si>
  <si>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</si>
  <si>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</si>
  <si>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</si>
  <si>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</si>
  <si>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</si>
  <si>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</si>
  <si>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</si>
  <si>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</si>
  <si>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</si>
  <si>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</si>
  <si>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</si>
  <si>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</si>
  <si>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</si>
  <si>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</si>
  <si>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</si>
  <si>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</si>
  <si>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</si>
  <si>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</si>
  <si>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</si>
  <si>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</si>
  <si>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</si>
  <si>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</si>
  <si>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</si>
  <si>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</si>
  <si>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</si>
  <si>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</si>
  <si>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</si>
  <si>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</si>
  <si>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</si>
  <si>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</si>
  <si>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</si>
  <si>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</si>
  <si>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</si>
  <si>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</si>
  <si>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</si>
  <si>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</si>
  <si>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</si>
  <si>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</si>
  <si>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</si>
  <si>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</si>
  <si>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</si>
  <si>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</si>
  <si>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</si>
  <si>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</si>
  <si>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</si>
  <si>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</si>
  <si>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</si>
  <si>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</si>
  <si>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</si>
  <si>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</si>
  <si>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</si>
  <si>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</si>
  <si>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</si>
  <si>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</si>
  <si>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</si>
  <si>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</si>
  <si>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</si>
  <si>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</si>
  <si>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</si>
  <si>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</si>
  <si>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</si>
  <si>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</si>
  <si>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</si>
  <si>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</si>
  <si>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</si>
  <si>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</si>
  <si>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</si>
  <si>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</si>
  <si>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</si>
  <si>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</si>
  <si>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</si>
  <si>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</si>
  <si>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</si>
  <si>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</si>
  <si>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</si>
  <si>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</si>
  <si>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</si>
  <si>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</si>
  <si>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</si>
  <si>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</si>
  <si>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</si>
  <si>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</si>
  <si>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</si>
  <si>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</si>
  <si>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</si>
  <si>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</si>
  <si>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</si>
  <si>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</si>
  <si>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</si>
  <si>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</si>
  <si>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</si>
  <si>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</si>
  <si>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</si>
  <si>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</si>
  <si>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</si>
  <si>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</si>
  <si>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</si>
  <si>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</si>
  <si>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</si>
  <si>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</si>
  <si>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</si>
  <si>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</si>
  <si>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</si>
  <si>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</si>
  <si>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</si>
  <si>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</si>
  <si>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</si>
  <si>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</si>
  <si>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</si>
  <si>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</si>
  <si>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</si>
  <si>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</si>
  <si>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</si>
  <si>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</si>
  <si>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</si>
  <si>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</si>
  <si>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</si>
  <si>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</si>
  <si>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</si>
  <si>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</si>
  <si>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</si>
  <si>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</si>
  <si>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</si>
  <si>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</si>
  <si>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</si>
  <si>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</si>
  <si>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</si>
  <si>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</si>
  <si>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</si>
  <si>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</si>
  <si>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</si>
  <si>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</si>
  <si>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</si>
  <si>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</si>
  <si>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</si>
  <si>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</si>
  <si>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</si>
  <si>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</si>
  <si>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</si>
  <si>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</si>
  <si>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</si>
  <si>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</si>
  <si>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</si>
  <si>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</si>
  <si>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</si>
  <si>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</si>
  <si>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</si>
  <si>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</si>
  <si>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</si>
  <si>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</si>
  <si>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</si>
  <si>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</si>
  <si>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</si>
  <si>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</si>
  <si>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</si>
  <si>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</si>
  <si>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</si>
  <si>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</si>
  <si>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</si>
  <si>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</si>
  <si>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</si>
  <si>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</si>
  <si>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</si>
  <si>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</si>
  <si>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</si>
  <si>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</si>
  <si>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</si>
  <si>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</si>
  <si>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</si>
  <si>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</si>
  <si>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</si>
  <si>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</si>
  <si>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</si>
  <si>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</si>
  <si>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</si>
  <si>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</si>
  <si>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</si>
  <si>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</si>
  <si>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</si>
  <si>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</si>
  <si>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</si>
  <si>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</si>
  <si>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</si>
  <si>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</si>
  <si>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</si>
  <si>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</si>
  <si>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</si>
  <si>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</si>
  <si>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</si>
  <si>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</si>
  <si>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</si>
  <si>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</si>
  <si>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</si>
  <si>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</si>
  <si>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</si>
  <si>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</si>
  <si>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</si>
  <si>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</si>
  <si>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</si>
  <si>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</si>
  <si>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</si>
  <si>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</si>
  <si>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</si>
  <si>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</si>
  <si>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</si>
  <si>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</si>
  <si>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</si>
  <si>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</si>
  <si>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</si>
  <si>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</si>
  <si>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</si>
  <si>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</si>
  <si>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</si>
  <si>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</si>
  <si>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</si>
  <si>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</si>
  <si>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</si>
  <si>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</si>
  <si>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</si>
  <si>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</si>
  <si>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</si>
  <si>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</si>
  <si>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</si>
  <si>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</si>
  <si>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</si>
  <si>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</si>
  <si>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</si>
  <si>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</si>
  <si>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</si>
  <si>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</si>
  <si>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</si>
  <si>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</si>
  <si>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</si>
  <si>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</si>
  <si>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</si>
  <si>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</si>
  <si>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</si>
  <si>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</si>
  <si>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</si>
  <si>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</si>
  <si>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</si>
  <si>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</si>
  <si>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</si>
  <si>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</si>
  <si>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</si>
  <si>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</si>
  <si>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</si>
  <si>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</si>
  <si>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</si>
  <si>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</si>
  <si>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</si>
  <si>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</si>
  <si>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</si>
  <si>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</si>
  <si>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</si>
  <si>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</si>
  <si>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</si>
  <si>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</si>
  <si>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</si>
  <si>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</si>
  <si>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</si>
  <si>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</si>
  <si>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</si>
  <si>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</si>
  <si>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</si>
  <si>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</si>
  <si>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</si>
  <si>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</si>
  <si>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</si>
  <si>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</si>
  <si>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</si>
  <si>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</si>
  <si>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</si>
  <si>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</si>
  <si>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</si>
  <si>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</si>
  <si>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</si>
  <si>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</si>
  <si>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</si>
  <si>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</si>
  <si>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</si>
  <si>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</si>
  <si>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</si>
  <si>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</si>
  <si>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</si>
  <si>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</si>
  <si>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</si>
  <si>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</si>
  <si>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</si>
  <si>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</si>
  <si>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</si>
  <si>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</si>
  <si>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</si>
  <si>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</si>
  <si>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</si>
  <si>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</si>
  <si>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</si>
  <si>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</si>
  <si>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</si>
  <si>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</si>
  <si>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</si>
  <si>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</si>
  <si>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</si>
  <si>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</si>
  <si>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</si>
  <si>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</si>
  <si>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</si>
  <si>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</si>
  <si>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</si>
  <si>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</si>
  <si>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</si>
  <si>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</si>
  <si>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</si>
  <si>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</si>
  <si>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</si>
  <si>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</si>
  <si>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</si>
  <si>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</si>
  <si>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</si>
  <si>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</si>
  <si>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</si>
  <si>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</si>
  <si>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</si>
  <si>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</si>
  <si>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</si>
  <si>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</si>
  <si>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</si>
  <si>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</si>
  <si>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</si>
  <si>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</si>
  <si>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</si>
  <si>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</si>
  <si>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</si>
  <si>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</si>
  <si>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</si>
  <si>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</si>
  <si>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</si>
  <si>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</si>
  <si>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</si>
  <si>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</si>
  <si>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</si>
  <si>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</si>
  <si>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</si>
  <si>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</si>
  <si>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</si>
  <si>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</si>
  <si>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</si>
  <si>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</si>
  <si>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</si>
  <si>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</si>
  <si>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</si>
  <si>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</si>
  <si>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</si>
  <si>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</si>
  <si>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</si>
  <si>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</si>
  <si>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</si>
  <si>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</si>
  <si>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</si>
  <si>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</si>
  <si>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</si>
  <si>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</si>
  <si>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</si>
  <si>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</si>
  <si>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</si>
  <si>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</si>
  <si>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</si>
  <si>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</si>
  <si>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</si>
  <si>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</si>
  <si>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</si>
  <si>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</si>
  <si>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</si>
  <si>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</si>
  <si>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</si>
  <si>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</si>
  <si>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</si>
  <si>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</si>
  <si>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</si>
  <si>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</si>
  <si>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</si>
  <si>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</si>
  <si>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</si>
  <si>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</si>
  <si>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</si>
  <si>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</si>
  <si>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</si>
  <si>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</si>
  <si>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</si>
  <si>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</si>
  <si>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</si>
  <si>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</si>
  <si>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</si>
  <si>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</si>
  <si>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</si>
  <si>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</si>
  <si>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</si>
  <si>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</si>
  <si>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</si>
  <si>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</si>
  <si>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</si>
  <si>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</si>
  <si>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</si>
  <si>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</si>
  <si>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</si>
  <si>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</si>
  <si>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</si>
  <si>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</si>
  <si>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</si>
  <si>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</si>
  <si>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</si>
  <si>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</si>
  <si>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</si>
  <si>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</si>
  <si>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</si>
  <si>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</si>
  <si>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</si>
  <si>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</si>
  <si>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</si>
  <si>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</si>
  <si>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</si>
  <si>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</si>
  <si>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</si>
  <si>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</si>
  <si>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</si>
  <si>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</si>
  <si>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</si>
  <si>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</si>
  <si>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</si>
  <si>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</si>
  <si>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</si>
  <si>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</si>
  <si>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>2019 -20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</si>
  <si>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</si>
  <si>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</si>
  <si>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</si>
  <si>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</si>
  <si>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</si>
  <si>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</si>
  <si>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</si>
  <si>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</si>
  <si>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</si>
  <si>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</si>
  <si>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</si>
  <si>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Revised 04/20/2020</t>
  </si>
  <si>
    <t>The following template may be used to post the district's 2019 - 2020 "actual" and 2020 - 2021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</si>
  <si>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"2019 - 2020" current budget"</t>
    </r>
  </si>
  <si>
    <t>on the "Data Entry_Web Posting" sheet.  Use your "projected" budget numbers in the column "2020 - 2021"</t>
  </si>
  <si>
    <t>2020 -21</t>
  </si>
  <si>
    <t>2020 - 2021  "Proposed" Budget</t>
  </si>
  <si>
    <t>2019 - 2020  Actual Budget</t>
  </si>
  <si>
    <t>112-907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</si>
</sst>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7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2190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2191</v>
      </c>
    </row>
    <row r="8" spans="1:13" s="131" customFormat="1" ht="15.75">
      <c r="A8" s="130" t="s">
        <v>2192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F10" sqref="F10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str">
        <f>Sheet3!B2</f>
        <v>MILLER GROVE ISD</v>
      </c>
      <c r="C1" s="136"/>
    </row>
    <row r="2" spans="1:16">
      <c r="A2" s="107" t="s">
        <v>1274</v>
      </c>
      <c r="B2" s="176" t="s">
        <v>2196</v>
      </c>
      <c r="C2" s="137" t="s">
        <v>1268</v>
      </c>
    </row>
    <row r="3" spans="1:16">
      <c r="A3" s="73" t="s">
        <v>1275</v>
      </c>
      <c r="B3" s="177">
        <v>44053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2177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354</v>
      </c>
      <c r="E9" s="152"/>
      <c r="F9" s="103">
        <v>339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1928058.53</v>
      </c>
      <c r="E11" s="153"/>
      <c r="F11" s="2">
        <v>2049521.08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49723.14</v>
      </c>
      <c r="E12" s="153"/>
      <c r="F12" s="2">
        <v>49636.99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18354</v>
      </c>
      <c r="E13" s="153"/>
      <c r="F13" s="2">
        <v>18254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73917.64</v>
      </c>
      <c r="E14" s="153"/>
      <c r="F14" s="2">
        <v>75494.7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255591.78</v>
      </c>
      <c r="E15" s="153"/>
      <c r="F15" s="2">
        <v>264760.7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0</v>
      </c>
      <c r="E16" s="153"/>
      <c r="F16" s="2">
        <v>0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3000</v>
      </c>
      <c r="E18" s="153"/>
      <c r="F18" s="2">
        <v>9800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311950.19</v>
      </c>
      <c r="E19" s="153"/>
      <c r="F19" s="2">
        <v>318392.24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208562.23</v>
      </c>
      <c r="E20" s="153"/>
      <c r="F20" s="2">
        <v>218412.31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186436.1</v>
      </c>
      <c r="E21" s="153"/>
      <c r="F21" s="2">
        <v>149626.85999999999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230922.88</v>
      </c>
      <c r="E22" s="153"/>
      <c r="F22" s="2">
        <v>239473.63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2184</v>
      </c>
      <c r="B23" s="140" t="s">
        <v>2180</v>
      </c>
      <c r="D23" s="2">
        <v>1000</v>
      </c>
      <c r="E23" s="153"/>
      <c r="F23" s="2">
        <v>1400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2185</v>
      </c>
      <c r="B24" s="140" t="s">
        <v>2179</v>
      </c>
      <c r="C24" s="76"/>
      <c r="D24" s="2">
        <v>1500</v>
      </c>
      <c r="E24" s="153"/>
      <c r="F24" s="2">
        <v>1500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613185.59</v>
      </c>
      <c r="E25" s="153"/>
      <c r="F25" s="2">
        <v>614306.05000000005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96565.38</v>
      </c>
      <c r="E26" s="153"/>
      <c r="F26" s="2">
        <v>98032.16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55750</v>
      </c>
      <c r="E27" s="153"/>
      <c r="F27" s="2">
        <v>56065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56456</v>
      </c>
      <c r="E29" s="153"/>
      <c r="F29" s="2">
        <v>81222</v>
      </c>
      <c r="G29" s="76"/>
      <c r="H29" s="139" t="s">
        <v>2183</v>
      </c>
    </row>
    <row r="30" spans="1:18">
      <c r="A30" s="96"/>
      <c r="B30" s="97" t="s">
        <v>1246</v>
      </c>
      <c r="C30" s="76"/>
      <c r="D30" s="2">
        <v>12971</v>
      </c>
      <c r="E30" s="153"/>
      <c r="F30" s="2">
        <v>35488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0</v>
      </c>
      <c r="E31" s="153"/>
      <c r="F31" s="2">
        <v>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20000</v>
      </c>
      <c r="E32" s="153"/>
      <c r="F32" s="2">
        <v>20000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143145</v>
      </c>
      <c r="E35" s="153"/>
      <c r="F35" s="2">
        <v>116357.43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0</v>
      </c>
      <c r="E37" s="153"/>
      <c r="F37" s="2">
        <v>0</v>
      </c>
      <c r="G37" s="76"/>
      <c r="H37" s="139" t="s">
        <v>2186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2187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0</v>
      </c>
      <c r="E40" s="154"/>
      <c r="F40" s="2">
        <v>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3" sqref="C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MILLER GROVE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2195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1928058.53</v>
      </c>
      <c r="E5" s="26">
        <f>D5/'Data Entry_Web Posting'!D$9</f>
        <v>5446.4930225988701</v>
      </c>
      <c r="F5" s="23"/>
      <c r="G5" s="27">
        <v>11</v>
      </c>
      <c r="H5" s="28" t="s">
        <v>1229</v>
      </c>
      <c r="I5" s="29">
        <f>'Data Entry_Web Posting'!F11</f>
        <v>2049521.08</v>
      </c>
      <c r="J5" s="29">
        <f>I5/'Data Entry_Web Posting'!F$9</f>
        <v>6045.7848967551627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49723.14</v>
      </c>
      <c r="E6" s="26">
        <f>D6/'Data Entry_Web Posting'!D$9</f>
        <v>140.46084745762712</v>
      </c>
      <c r="F6" s="23"/>
      <c r="G6" s="27">
        <v>12</v>
      </c>
      <c r="H6" s="28" t="s">
        <v>1205</v>
      </c>
      <c r="I6" s="29">
        <f>'Data Entry_Web Posting'!F12</f>
        <v>49636.99</v>
      </c>
      <c r="J6" s="29">
        <f>I6/'Data Entry_Web Posting'!F$9</f>
        <v>146.42179941002948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18354</v>
      </c>
      <c r="E7" s="26">
        <f>D7/'Data Entry_Web Posting'!D$9</f>
        <v>51.847457627118644</v>
      </c>
      <c r="F7" s="23"/>
      <c r="G7" s="27">
        <v>13</v>
      </c>
      <c r="H7" s="28" t="s">
        <v>1206</v>
      </c>
      <c r="I7" s="29">
        <f>'Data Entry_Web Posting'!F13</f>
        <v>18254</v>
      </c>
      <c r="J7" s="29">
        <f>I7/'Data Entry_Web Posting'!F$9</f>
        <v>53.846607669616517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1996135.67</v>
      </c>
      <c r="E9" s="41">
        <f>SUM(E5:E8)</f>
        <v>5638.8013276836155</v>
      </c>
      <c r="F9" s="23"/>
      <c r="G9" s="42"/>
      <c r="H9" s="43" t="s">
        <v>1204</v>
      </c>
      <c r="I9" s="44">
        <f>SUM(I5:I8)</f>
        <v>2117412.0700000003</v>
      </c>
      <c r="J9" s="44">
        <f>SUM(J5:J8)</f>
        <v>6246.0533038348085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73917.64</v>
      </c>
      <c r="E12" s="26">
        <f>D12/'Data Entry_Web Posting'!D$9</f>
        <v>208.80689265536722</v>
      </c>
      <c r="F12" s="23"/>
      <c r="G12" s="27">
        <v>21</v>
      </c>
      <c r="H12" s="28" t="s">
        <v>1232</v>
      </c>
      <c r="I12" s="29">
        <f>'Data Entry_Web Posting'!F14</f>
        <v>75494.7</v>
      </c>
      <c r="J12" s="29">
        <f>I12/'Data Entry_Web Posting'!F$9</f>
        <v>222.69823008849556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255591.78</v>
      </c>
      <c r="E13" s="26">
        <f>D13/'Data Entry_Web Posting'!D$9</f>
        <v>722.01067796610164</v>
      </c>
      <c r="F13" s="23"/>
      <c r="G13" s="27">
        <v>23</v>
      </c>
      <c r="H13" s="28" t="s">
        <v>1233</v>
      </c>
      <c r="I13" s="29">
        <f>'Data Entry_Web Posting'!F15</f>
        <v>264760.7</v>
      </c>
      <c r="J13" s="29">
        <f>I13/'Data Entry_Web Posting'!F$9</f>
        <v>781.00501474926261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0</v>
      </c>
      <c r="E14" s="26">
        <f>D14/'Data Entry_Web Posting'!D$9</f>
        <v>0</v>
      </c>
      <c r="F14" s="23"/>
      <c r="G14" s="27">
        <v>31</v>
      </c>
      <c r="H14" s="28" t="s">
        <v>1221</v>
      </c>
      <c r="I14" s="29">
        <f>'Data Entry_Web Posting'!F16</f>
        <v>0</v>
      </c>
      <c r="J14" s="29">
        <f>I14/'Data Entry_Web Posting'!F$9</f>
        <v>0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3000</v>
      </c>
      <c r="E16" s="26">
        <f>D16/'Data Entry_Web Posting'!D$9</f>
        <v>8.4745762711864412</v>
      </c>
      <c r="F16" s="23"/>
      <c r="G16" s="27">
        <v>33</v>
      </c>
      <c r="H16" s="28" t="s">
        <v>1236</v>
      </c>
      <c r="I16" s="29">
        <f>'Data Entry_Web Posting'!F18</f>
        <v>9800</v>
      </c>
      <c r="J16" s="29">
        <f>I16/'Data Entry_Web Posting'!F$9</f>
        <v>28.908554572271388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186436.1</v>
      </c>
      <c r="E17" s="35">
        <f>D17/'Data Entry_Web Posting'!D$9</f>
        <v>526.65564971751417</v>
      </c>
      <c r="F17" s="23"/>
      <c r="G17" s="36">
        <v>36</v>
      </c>
      <c r="H17" s="37" t="s">
        <v>1207</v>
      </c>
      <c r="I17" s="38">
        <f>'Data Entry_Web Posting'!F21</f>
        <v>149626.85999999999</v>
      </c>
      <c r="J17" s="38">
        <f>I17/'Data Entry_Web Posting'!F$9</f>
        <v>441.3771681415929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518945.52</v>
      </c>
      <c r="E18" s="41">
        <f>SUM(E12:E17)</f>
        <v>1465.9477966101695</v>
      </c>
      <c r="F18" s="23"/>
      <c r="G18" s="42"/>
      <c r="H18" s="43" t="s">
        <v>1276</v>
      </c>
      <c r="I18" s="44">
        <f>SUM(I12:I17)</f>
        <v>499682.26</v>
      </c>
      <c r="J18" s="44">
        <f>SUM(J12:J17)</f>
        <v>1473.9889675516224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230922.88</v>
      </c>
      <c r="E21" s="26">
        <f>D21/'Data Entry_Web Posting'!D$9</f>
        <v>652.32451977401126</v>
      </c>
      <c r="F21" s="23"/>
      <c r="G21" s="49">
        <v>41</v>
      </c>
      <c r="H21" s="28" t="s">
        <v>1240</v>
      </c>
      <c r="I21" s="29">
        <f>'Data Entry_Web Posting'!F22</f>
        <v>239473.63</v>
      </c>
      <c r="J21" s="29">
        <f>I21/'Data Entry_Web Posting'!F$9</f>
        <v>706.41188790560477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2181</v>
      </c>
      <c r="C22" s="167" t="s">
        <v>2171</v>
      </c>
      <c r="D22" s="168">
        <f>'Data Entry_Web Posting'!D23</f>
        <v>1000</v>
      </c>
      <c r="E22" s="168">
        <f>D22/'Data Entry_Web Posting'!D$9</f>
        <v>2.8248587570621471</v>
      </c>
      <c r="F22" s="169"/>
      <c r="G22" s="170" t="s">
        <v>2181</v>
      </c>
      <c r="H22" s="171" t="s">
        <v>2171</v>
      </c>
      <c r="I22" s="172">
        <f>'Data Entry_Web Posting'!F23</f>
        <v>1400</v>
      </c>
      <c r="J22" s="173">
        <f>I22/'Data Entry_Web Posting'!F$9</f>
        <v>4.1297935103244834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2182</v>
      </c>
      <c r="C23" s="141" t="s">
        <v>2188</v>
      </c>
      <c r="D23" s="142">
        <f>'Data Entry_Web Posting'!D24</f>
        <v>1500</v>
      </c>
      <c r="E23" s="168">
        <f>D23/'Data Entry_Web Posting'!D$9</f>
        <v>4.2372881355932206</v>
      </c>
      <c r="F23" s="143"/>
      <c r="G23" s="170" t="s">
        <v>2182</v>
      </c>
      <c r="H23" s="150" t="s">
        <v>2188</v>
      </c>
      <c r="I23" s="165">
        <f>'Data Entry_Web Posting'!F24</f>
        <v>1500</v>
      </c>
      <c r="J23" s="173">
        <f>I23/'Data Entry_Web Posting'!F$9</f>
        <v>4.4247787610619467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233422.88</v>
      </c>
      <c r="E24" s="41">
        <f>SUM(E21:E23)</f>
        <v>659.38666666666666</v>
      </c>
      <c r="F24" s="23"/>
      <c r="G24" s="55"/>
      <c r="H24" s="43" t="s">
        <v>1204</v>
      </c>
      <c r="I24" s="44">
        <f>SUM(I19:I23)</f>
        <v>242373.63</v>
      </c>
      <c r="J24" s="44">
        <f>SUM(J21:J23)</f>
        <v>714.96646017699118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613185.59</v>
      </c>
      <c r="E26" s="26">
        <f>D26/'Data Entry_Web Posting'!D$9</f>
        <v>1732.1626836158191</v>
      </c>
      <c r="F26" s="23"/>
      <c r="G26" s="49">
        <v>51</v>
      </c>
      <c r="H26" s="28" t="s">
        <v>1209</v>
      </c>
      <c r="I26" s="29">
        <f>'Data Entry_Web Posting'!F25</f>
        <v>614306.05000000005</v>
      </c>
      <c r="J26" s="29">
        <f>I26/'Data Entry_Web Posting'!F$9</f>
        <v>1812.1122418879058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96565.38</v>
      </c>
      <c r="E27" s="26">
        <f>D27/'Data Entry_Web Posting'!D$9</f>
        <v>272.78355932203391</v>
      </c>
      <c r="F27" s="23"/>
      <c r="G27" s="49">
        <v>52</v>
      </c>
      <c r="H27" s="28" t="s">
        <v>1210</v>
      </c>
      <c r="I27" s="29">
        <f>'Data Entry_Web Posting'!F26</f>
        <v>98032.16</v>
      </c>
      <c r="J27" s="29">
        <f>I27/'Data Entry_Web Posting'!F$9</f>
        <v>289.18041297935105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55750</v>
      </c>
      <c r="E28" s="26">
        <f>D28/'Data Entry_Web Posting'!D$9</f>
        <v>157.4858757062147</v>
      </c>
      <c r="F28" s="23"/>
      <c r="G28" s="49">
        <v>53</v>
      </c>
      <c r="H28" s="28" t="s">
        <v>1211</v>
      </c>
      <c r="I28" s="29">
        <f>'Data Entry_Web Posting'!F27</f>
        <v>56065</v>
      </c>
      <c r="J28" s="29">
        <f>I28/'Data Entry_Web Posting'!F$9</f>
        <v>165.38348082595871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311950.19</v>
      </c>
      <c r="E29" s="26">
        <f>D29/'Data Entry_Web Posting'!D$9</f>
        <v>881.21522598870058</v>
      </c>
      <c r="F29" s="23"/>
      <c r="G29" s="49">
        <v>34</v>
      </c>
      <c r="H29" s="28" t="s">
        <v>1212</v>
      </c>
      <c r="I29" s="29">
        <f>'Data Entry_Web Posting'!F19</f>
        <v>318392.24</v>
      </c>
      <c r="J29" s="29">
        <f>I29/'Data Entry_Web Posting'!F$9</f>
        <v>939.21014749262531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208562.23</v>
      </c>
      <c r="E30" s="35">
        <f>D30/'Data Entry_Web Posting'!D$9</f>
        <v>589.15884180790965</v>
      </c>
      <c r="F30" s="23"/>
      <c r="G30" s="54">
        <v>35</v>
      </c>
      <c r="H30" s="37" t="s">
        <v>1238</v>
      </c>
      <c r="I30" s="38">
        <f>'Data Entry_Web Posting'!F20</f>
        <v>218412.31</v>
      </c>
      <c r="J30" s="38">
        <f>I30/'Data Entry_Web Posting'!F$9</f>
        <v>644.28410029498525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1286013.3899999999</v>
      </c>
      <c r="E31" s="41">
        <f>SUM(E26:E30)</f>
        <v>3632.8061864406777</v>
      </c>
      <c r="F31" s="23"/>
      <c r="G31" s="55"/>
      <c r="H31" s="43" t="s">
        <v>1204</v>
      </c>
      <c r="I31" s="44">
        <f>SUM(I26:I30)</f>
        <v>1305207.7600000002</v>
      </c>
      <c r="J31" s="44">
        <f>SUM(J26:J30)</f>
        <v>3850.1703834808263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69427</v>
      </c>
      <c r="E34" s="26">
        <f>D34/'Data Entry_Web Posting'!D$9</f>
        <v>196.12146892655366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116710</v>
      </c>
      <c r="J34" s="29">
        <f>I34/'Data Entry_Web Posting'!F$9</f>
        <v>344.2772861356932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1215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20000</v>
      </c>
      <c r="E38" s="26">
        <f>D38/'Data Entry_Web Posting'!D$9</f>
        <v>56.497175141242941</v>
      </c>
      <c r="F38" s="23"/>
      <c r="G38" s="49">
        <v>81</v>
      </c>
      <c r="H38" s="28" t="s">
        <v>1216</v>
      </c>
      <c r="I38" s="29">
        <f>'Data Entry_Web Posting'!F32</f>
        <v>20000</v>
      </c>
      <c r="J38" s="29">
        <f>I38/'Data Entry_Web Posting'!F$9</f>
        <v>58.997050147492622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143145</v>
      </c>
      <c r="E41" s="26">
        <f>D41/'Data Entry_Web Posting'!D$9</f>
        <v>404.36440677966101</v>
      </c>
      <c r="F41" s="23"/>
      <c r="G41" s="49">
        <v>93</v>
      </c>
      <c r="H41" s="28" t="s">
        <v>1218</v>
      </c>
      <c r="I41" s="29">
        <f>'Data Entry_Web Posting'!F35</f>
        <v>116357.43</v>
      </c>
      <c r="J41" s="29">
        <f>I41/'Data Entry_Web Posting'!F$9</f>
        <v>343.23725663716812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0</v>
      </c>
      <c r="E43" s="146">
        <f>D43/'Data Entry_Web Posting'!D$9</f>
        <v>0</v>
      </c>
      <c r="F43" s="147"/>
      <c r="G43" s="174">
        <v>99</v>
      </c>
      <c r="H43" s="148" t="s">
        <v>1223</v>
      </c>
      <c r="I43" s="149">
        <f>'Data Entry_Web Posting'!F40</f>
        <v>0</v>
      </c>
      <c r="J43" s="149">
        <f>I43/'Data Entry_Web Posting'!F$9</f>
        <v>0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163145</v>
      </c>
      <c r="E44" s="58">
        <f>SUM(E37:E43)</f>
        <v>460.86158192090397</v>
      </c>
      <c r="F44" s="23"/>
      <c r="G44" s="59"/>
      <c r="H44" s="164" t="s">
        <v>1204</v>
      </c>
      <c r="I44" s="163">
        <f>SUM(I37:I43)</f>
        <v>136357.43</v>
      </c>
      <c r="J44" s="163">
        <f>SUM(J37:J43)</f>
        <v>402.23430678466076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112-907</v>
      </c>
      <c r="B2" s="48" t="str">
        <f>LOOKUP(A2,A6:A1038,B6:B1038)</f>
        <v>MILLER GROVE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Janice Teer</cp:lastModifiedBy>
  <cp:lastPrinted>2020-08-11T16:46:49Z</cp:lastPrinted>
  <dcterms:created xsi:type="dcterms:W3CDTF">2006-07-19T19:41:45Z</dcterms:created>
  <dcterms:modified xsi:type="dcterms:W3CDTF">2020-08-11T18:08:48Z</dcterms:modified>
</cp:coreProperties>
</file>